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unrat\"/>
    </mc:Choice>
  </mc:AlternateContent>
  <xr:revisionPtr revIDLastSave="0" documentId="13_ncr:1_{C7CEDCC1-766E-4E32-8876-6F1F7800D3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+ผล" sheetId="1" r:id="rId1"/>
    <sheet name="ผลการใช้" sheetId="2" r:id="rId2"/>
  </sheets>
  <definedNames>
    <definedName name="_xlnm.Print_Area" localSheetId="1">ผลการใช้!$A$1:$J$40</definedName>
    <definedName name="_xlnm.Print_Area" localSheetId="0">'แผน+ผล'!$A$1:$J$48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/>
  <c r="D18" i="1"/>
  <c r="D17" i="1"/>
  <c r="D15" i="1"/>
  <c r="D14" i="1"/>
  <c r="D13" i="1"/>
  <c r="D12" i="1"/>
  <c r="D11" i="1"/>
  <c r="D10" i="1"/>
  <c r="I41" i="1"/>
  <c r="I40" i="1"/>
  <c r="D20" i="2"/>
  <c r="I37" i="1" l="1"/>
  <c r="G40" i="2" l="1"/>
  <c r="I37" i="2"/>
  <c r="I34" i="2"/>
  <c r="I32" i="2"/>
  <c r="E40" i="2"/>
  <c r="I30" i="2"/>
  <c r="I27" i="2"/>
  <c r="I36" i="1"/>
  <c r="G48" i="1"/>
  <c r="I35" i="1"/>
  <c r="I38" i="1"/>
  <c r="I43" i="1"/>
  <c r="I46" i="1"/>
  <c r="I39" i="1"/>
  <c r="I34" i="1"/>
  <c r="D25" i="1"/>
  <c r="I40" i="2" l="1"/>
  <c r="E48" i="1"/>
  <c r="I48" i="1" s="1"/>
</calcChain>
</file>

<file path=xl/sharedStrings.xml><?xml version="1.0" encoding="utf-8"?>
<sst xmlns="http://schemas.openxmlformats.org/spreadsheetml/2006/main" count="204" uniqueCount="70">
  <si>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</si>
  <si>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</si>
  <si>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</si>
  <si>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</si>
  <si>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</si>
  <si>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</si>
  <si>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</si>
  <si>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</si>
  <si>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</si>
  <si>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</si>
  <si>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</si>
  <si>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</si>
  <si>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</si>
  <si>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</si>
  <si>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</si>
  <si>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</si>
  <si>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</si>
  <si>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</si>
  <si>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</si>
  <si>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</si>
  <si>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</si>
  <si>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</si>
  <si>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</si>
  <si>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</si>
  <si>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</si>
  <si>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</si>
  <si>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</si>
  <si>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</si>
  <si>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น้ำมันรถยนต์+จักรยานยนต์</t>
  </si>
  <si>
    <t>-</t>
  </si>
  <si>
    <t>รักษาความสงบเรียบร้อย</t>
  </si>
  <si>
    <t>และความมั่นคงภายในประเทศ</t>
  </si>
  <si>
    <t>ประชาชนมีความปลอดภัย</t>
  </si>
  <si>
    <t>ในชีวิตและทรัพย์สิน</t>
  </si>
  <si>
    <t>และบริการประชาชน</t>
  </si>
  <si>
    <t>กิจกรรม การบังคับใช้กฎหมาย</t>
  </si>
  <si>
    <t>ช่วงเทศกาลสำคัญ</t>
  </si>
  <si>
    <t>แก้ไขปัญหาอุบัติเหตุทางถนน</t>
  </si>
  <si>
    <t>โครงการรณรงค์ป้องกันและ</t>
  </si>
  <si>
    <t>อำนวยความสะดวกแก่ประชาชน</t>
  </si>
  <si>
    <t>ในการใช้รถใช้ถนน</t>
  </si>
  <si>
    <t>ลดการเกิดอุบัติเหตุทางถนน</t>
  </si>
  <si>
    <t>ช่วงเทศกาลปีใหม่</t>
  </si>
  <si>
    <t>ไม่มีปัญหาและอุปสรรค</t>
  </si>
  <si>
    <t>การปฏิรูประบบงานสอบสวน</t>
  </si>
  <si>
    <t>ให้ความยุติธรรมแกประชาชน</t>
  </si>
  <si>
    <t>ประชาชนได้รับความยุติธรรม</t>
  </si>
  <si>
    <t xml:space="preserve">การสกัดกั้น ปราบปราม </t>
  </si>
  <si>
    <t xml:space="preserve">การผลิตการค้ายาเสพติด </t>
  </si>
  <si>
    <t>(Heart Land)ด่านยาเสพติด</t>
  </si>
  <si>
    <t xml:space="preserve">ป้องกันปราบปราม สืบสวน ผู้ผลิต </t>
  </si>
  <si>
    <t>ผู้ค้ายาเสพติด</t>
  </si>
  <si>
    <t>โครงการสลายเครือข่ายผู้มีอิทธิพล</t>
  </si>
  <si>
    <t>และกลุ่มชาติพันธุ์ ที่เกี่ยวข้องกับ</t>
  </si>
  <si>
    <t>ยาเสพติด</t>
  </si>
  <si>
    <t>ลดการแพร่ระบาดของ</t>
  </si>
  <si>
    <t>เครือข่ายผู้มีอิทธิพล กลุ่มชาติพันธุ์</t>
  </si>
  <si>
    <t>ป้องกันปราบปราม สกัดกั้น</t>
  </si>
  <si>
    <t>ลดเครือข่ายผู้มีอิทธิพล</t>
  </si>
  <si>
    <t>และกลุ่มชาติพันธุ์ ที่เกี่ยวข้อง</t>
  </si>
  <si>
    <t>กับยาเสพติด</t>
  </si>
  <si>
    <t xml:space="preserve"> สถานีตำรวจภูธรเมืองบุรีรัมย์</t>
  </si>
  <si>
    <t xml:space="preserve">แผนการใช้จ่ายงบประมาณ </t>
  </si>
  <si>
    <t xml:space="preserve">รายงานผลการใช้จ่ายงบประมาณ </t>
  </si>
  <si>
    <t>สถานีตำรวจภูธรเมืองบุรีรัมย์</t>
  </si>
  <si>
    <t>30-31/12/2568</t>
  </si>
  <si>
    <t>1-5/1/2569</t>
  </si>
  <si>
    <t>ต.ค.68-ก.ย.69</t>
  </si>
  <si>
    <t>ประจำปีงบประมาณ พ.ศ. 2569 ไตรมาส 1-2</t>
  </si>
  <si>
    <t xml:space="preserve">ประจำปีงบประมาณ พ.ศ. 2569 ไตรมาส 1-2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</si>
</sst>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rgb="FFFF0000"/>
      <name val="TH Sarabun New"/>
      <family val="2"/>
    </font>
    <font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b/>
      <sz val="15"/>
      <color theme="1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3" fontId="2" fillId="0" borderId="8" xfId="0" applyNumberFormat="1" applyFont="1" applyBorder="1" applyAlignment="1">
      <alignment horizontal="left" vertical="top" wrapText="1"/>
    </xf>
    <xf numFmtId="0" fontId="3" fillId="0" borderId="11" xfId="0" applyFont="1" applyBorder="1"/>
    <xf numFmtId="0" fontId="3" fillId="0" borderId="8" xfId="0" applyFont="1" applyBorder="1"/>
    <xf numFmtId="0" fontId="5" fillId="0" borderId="8" xfId="0" applyFont="1" applyBorder="1"/>
    <xf numFmtId="0" fontId="5" fillId="0" borderId="4" xfId="0" applyFont="1" applyBorder="1"/>
    <xf numFmtId="3" fontId="5" fillId="0" borderId="8" xfId="0" applyNumberFormat="1" applyFont="1" applyBorder="1" applyAlignment="1">
      <alignment horizontal="left" vertical="top" wrapText="1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3" fontId="3" fillId="0" borderId="8" xfId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2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/>
    </xf>
    <xf numFmtId="43" fontId="3" fillId="0" borderId="11" xfId="1" applyFont="1" applyBorder="1"/>
    <xf numFmtId="187" fontId="3" fillId="0" borderId="1" xfId="1" applyNumberFormat="1" applyFont="1" applyBorder="1"/>
    <xf numFmtId="43" fontId="3" fillId="0" borderId="1" xfId="1" applyFont="1" applyBorder="1"/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/>
    <xf numFmtId="0" fontId="3" fillId="0" borderId="9" xfId="0" applyFont="1" applyBorder="1" applyAlignme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1" xfId="0" applyFont="1" applyBorder="1"/>
    <xf numFmtId="43" fontId="3" fillId="0" borderId="8" xfId="1" applyFont="1" applyBorder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8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2" fontId="3" fillId="0" borderId="1" xfId="0" applyNumberFormat="1" applyFont="1" applyBorder="1" applyAlignment="1"/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/>
    <xf numFmtId="0" fontId="3" fillId="0" borderId="5" xfId="0" applyFont="1" applyBorder="1"/>
    <xf numFmtId="0" fontId="3" fillId="0" borderId="6" xfId="0" applyFont="1" applyBorder="1"/>
    <xf numFmtId="2" fontId="3" fillId="0" borderId="11" xfId="0" applyNumberFormat="1" applyFont="1" applyBorder="1" applyAlignment="1"/>
    <xf numFmtId="43" fontId="5" fillId="0" borderId="8" xfId="1" applyFont="1" applyBorder="1"/>
    <xf numFmtId="2" fontId="3" fillId="0" borderId="4" xfId="0" applyNumberFormat="1" applyFont="1" applyBorder="1" applyAlignment="1"/>
    <xf numFmtId="43" fontId="5" fillId="0" borderId="8" xfId="0" applyNumberFormat="1" applyFont="1" applyBorder="1"/>
    <xf numFmtId="15" fontId="6" fillId="0" borderId="8" xfId="0" applyNumberFormat="1" applyFont="1" applyBorder="1" applyAlignment="1">
      <alignment horizontal="center" vertical="center" wrapText="1"/>
    </xf>
    <xf numFmtId="15" fontId="6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4" xfId="0" applyFont="1" applyBorder="1"/>
    <xf numFmtId="17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left" vertical="top" wrapText="1"/>
    </xf>
    <xf numFmtId="43" fontId="3" fillId="0" borderId="11" xfId="1" applyFont="1" applyBorder="1" applyAlignment="1">
      <alignment horizontal="center"/>
    </xf>
    <xf numFmtId="3" fontId="5" fillId="0" borderId="1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/>
    </xf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3" fontId="3" fillId="0" borderId="8" xfId="1" applyFont="1" applyBorder="1" applyAlignment="1">
      <alignment horizontal="center"/>
    </xf>
    <xf numFmtId="43" fontId="2" fillId="0" borderId="4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BreakPreview" zoomScale="98" zoomScaleNormal="120" zoomScaleSheetLayoutView="98" workbookViewId="0">
      <selection activeCell="I8" sqref="I8"/>
    </sheetView>
  </sheetViews>
  <sheetFormatPr defaultRowHeight="23.25" x14ac:dyDescent="0.55000000000000004"/>
  <cols>
    <col min="1" max="1" width="4.875" style="7" customWidth="1"/>
    <col min="2" max="2" width="25.25" style="7" customWidth="1"/>
    <col min="3" max="3" width="27.375" style="7" customWidth="1"/>
    <col min="4" max="4" width="13.125" style="7" customWidth="1"/>
    <col min="5" max="5" width="9.75" style="7" customWidth="1"/>
    <col min="6" max="6" width="9.25" style="7" customWidth="1"/>
    <col min="7" max="7" width="7.75" style="7" customWidth="1"/>
    <col min="8" max="8" width="7.625" style="7" customWidth="1"/>
    <col min="9" max="9" width="12.125" style="7" customWidth="1"/>
    <col min="10" max="10" width="22.75" style="7" customWidth="1"/>
    <col min="11" max="16384" width="9" style="7"/>
  </cols>
  <sheetData>
    <row r="1" spans="1:10" ht="21" customHeight="1" x14ac:dyDescent="0.55000000000000004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" customHeight="1" x14ac:dyDescent="0.55000000000000004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1" customHeight="1" x14ac:dyDescent="0.55000000000000004">
      <c r="A3" s="58" t="s">
        <v>68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20.25" customHeight="1" x14ac:dyDescent="0.55000000000000004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23.25" customHeight="1" x14ac:dyDescent="0.55000000000000004">
      <c r="A5" s="66" t="s">
        <v>0</v>
      </c>
      <c r="B5" s="87" t="s">
        <v>16</v>
      </c>
      <c r="C5" s="87" t="s">
        <v>1</v>
      </c>
      <c r="D5" s="69" t="s">
        <v>2</v>
      </c>
      <c r="E5" s="86"/>
      <c r="F5" s="86"/>
      <c r="G5" s="86"/>
      <c r="H5" s="70"/>
      <c r="I5" s="87" t="s">
        <v>8</v>
      </c>
      <c r="J5" s="87" t="s">
        <v>9</v>
      </c>
    </row>
    <row r="6" spans="1:10" x14ac:dyDescent="0.55000000000000004">
      <c r="A6" s="64"/>
      <c r="B6" s="88"/>
      <c r="C6" s="88"/>
      <c r="D6" s="64" t="s">
        <v>3</v>
      </c>
      <c r="E6" s="89" t="s">
        <v>4</v>
      </c>
      <c r="F6" s="64" t="s">
        <v>5</v>
      </c>
      <c r="G6" s="64" t="s">
        <v>6</v>
      </c>
      <c r="H6" s="64" t="s">
        <v>7</v>
      </c>
      <c r="I6" s="88"/>
      <c r="J6" s="88"/>
    </row>
    <row r="7" spans="1:10" ht="27.75" customHeight="1" x14ac:dyDescent="0.55000000000000004">
      <c r="A7" s="64"/>
      <c r="B7" s="88"/>
      <c r="C7" s="88"/>
      <c r="D7" s="64"/>
      <c r="E7" s="89"/>
      <c r="F7" s="64"/>
      <c r="G7" s="64"/>
      <c r="H7" s="64"/>
      <c r="I7" s="88"/>
      <c r="J7" s="88"/>
    </row>
    <row r="8" spans="1:10" ht="22.5" customHeight="1" x14ac:dyDescent="0.55000000000000004">
      <c r="A8" s="8">
        <v>1</v>
      </c>
      <c r="B8" s="4" t="s">
        <v>35</v>
      </c>
      <c r="C8" s="6" t="s">
        <v>30</v>
      </c>
      <c r="D8" s="4"/>
      <c r="E8" s="4"/>
      <c r="F8" s="4"/>
      <c r="G8" s="4"/>
      <c r="H8" s="4"/>
      <c r="I8" s="9" t="s">
        <v>67</v>
      </c>
      <c r="J8" s="4" t="s">
        <v>32</v>
      </c>
    </row>
    <row r="9" spans="1:10" x14ac:dyDescent="0.55000000000000004">
      <c r="A9" s="10"/>
      <c r="B9" s="5" t="s">
        <v>34</v>
      </c>
      <c r="C9" s="5" t="s">
        <v>31</v>
      </c>
      <c r="D9" s="5"/>
      <c r="E9" s="5"/>
      <c r="F9" s="5"/>
      <c r="G9" s="5"/>
      <c r="H9" s="5"/>
      <c r="I9" s="5"/>
      <c r="J9" s="5" t="s">
        <v>33</v>
      </c>
    </row>
    <row r="10" spans="1:10" ht="21" customHeight="1" x14ac:dyDescent="0.55000000000000004">
      <c r="A10" s="8"/>
      <c r="B10" s="3" t="s">
        <v>17</v>
      </c>
      <c r="C10" s="3"/>
      <c r="D10" s="11">
        <f>1458870</f>
        <v>1458870</v>
      </c>
      <c r="E10" s="12" t="s">
        <v>29</v>
      </c>
      <c r="F10" s="12" t="s">
        <v>29</v>
      </c>
      <c r="G10" s="12" t="s">
        <v>29</v>
      </c>
      <c r="H10" s="12" t="s">
        <v>29</v>
      </c>
      <c r="I10" s="13"/>
      <c r="J10" s="3"/>
    </row>
    <row r="11" spans="1:10" x14ac:dyDescent="0.55000000000000004">
      <c r="A11" s="14"/>
      <c r="B11" s="15" t="s">
        <v>18</v>
      </c>
      <c r="C11" s="15"/>
      <c r="D11" s="16">
        <f>129600</f>
        <v>129600</v>
      </c>
      <c r="E11" s="17" t="s">
        <v>29</v>
      </c>
      <c r="F11" s="17" t="s">
        <v>29</v>
      </c>
      <c r="G11" s="17" t="s">
        <v>29</v>
      </c>
      <c r="H11" s="17" t="s">
        <v>29</v>
      </c>
      <c r="I11" s="18"/>
      <c r="J11" s="15"/>
    </row>
    <row r="12" spans="1:10" x14ac:dyDescent="0.55000000000000004">
      <c r="A12" s="14"/>
      <c r="B12" s="15" t="s">
        <v>19</v>
      </c>
      <c r="C12" s="15"/>
      <c r="D12" s="16">
        <f>32500</f>
        <v>32500</v>
      </c>
      <c r="E12" s="17" t="s">
        <v>29</v>
      </c>
      <c r="F12" s="17" t="s">
        <v>29</v>
      </c>
      <c r="G12" s="17" t="s">
        <v>29</v>
      </c>
      <c r="H12" s="17" t="s">
        <v>29</v>
      </c>
      <c r="I12" s="18"/>
      <c r="J12" s="15"/>
    </row>
    <row r="13" spans="1:10" x14ac:dyDescent="0.55000000000000004">
      <c r="A13" s="14"/>
      <c r="B13" s="15" t="s">
        <v>20</v>
      </c>
      <c r="C13" s="15"/>
      <c r="D13" s="16">
        <f>71800</f>
        <v>71800</v>
      </c>
      <c r="E13" s="17" t="s">
        <v>29</v>
      </c>
      <c r="F13" s="17" t="s">
        <v>29</v>
      </c>
      <c r="G13" s="17" t="s">
        <v>29</v>
      </c>
      <c r="H13" s="17" t="s">
        <v>29</v>
      </c>
      <c r="I13" s="18"/>
      <c r="J13" s="15"/>
    </row>
    <row r="14" spans="1:10" x14ac:dyDescent="0.55000000000000004">
      <c r="A14" s="14"/>
      <c r="B14" s="15" t="s">
        <v>21</v>
      </c>
      <c r="C14" s="15"/>
      <c r="D14" s="16">
        <f>12600</f>
        <v>12600</v>
      </c>
      <c r="E14" s="17" t="s">
        <v>29</v>
      </c>
      <c r="F14" s="17" t="s">
        <v>29</v>
      </c>
      <c r="G14" s="17" t="s">
        <v>29</v>
      </c>
      <c r="H14" s="17" t="s">
        <v>29</v>
      </c>
      <c r="I14" s="18"/>
      <c r="J14" s="15"/>
    </row>
    <row r="15" spans="1:10" ht="21" customHeight="1" x14ac:dyDescent="0.55000000000000004">
      <c r="A15" s="19"/>
      <c r="B15" s="20" t="s">
        <v>28</v>
      </c>
      <c r="C15" s="1"/>
      <c r="D15" s="11">
        <f>1838880+60000</f>
        <v>1898880</v>
      </c>
      <c r="E15" s="12" t="s">
        <v>29</v>
      </c>
      <c r="F15" s="12" t="s">
        <v>29</v>
      </c>
      <c r="G15" s="12" t="s">
        <v>29</v>
      </c>
      <c r="H15" s="12" t="s">
        <v>29</v>
      </c>
      <c r="I15" s="13"/>
      <c r="J15" s="21"/>
    </row>
    <row r="16" spans="1:10" hidden="1" x14ac:dyDescent="0.55000000000000004">
      <c r="A16" s="22"/>
      <c r="B16" s="2" t="s">
        <v>22</v>
      </c>
      <c r="C16" s="2"/>
      <c r="D16" s="23"/>
      <c r="E16" s="23"/>
      <c r="F16" s="23"/>
      <c r="G16" s="23"/>
      <c r="H16" s="23"/>
      <c r="I16" s="2"/>
      <c r="J16" s="2"/>
    </row>
    <row r="17" spans="1:10" x14ac:dyDescent="0.55000000000000004">
      <c r="A17" s="14"/>
      <c r="B17" s="15" t="s">
        <v>23</v>
      </c>
      <c r="C17" s="15"/>
      <c r="D17" s="24">
        <f>9000</f>
        <v>9000</v>
      </c>
      <c r="E17" s="17" t="s">
        <v>29</v>
      </c>
      <c r="F17" s="17" t="s">
        <v>29</v>
      </c>
      <c r="G17" s="17" t="s">
        <v>29</v>
      </c>
      <c r="H17" s="17" t="s">
        <v>29</v>
      </c>
      <c r="I17" s="18"/>
      <c r="J17" s="15"/>
    </row>
    <row r="18" spans="1:10" x14ac:dyDescent="0.55000000000000004">
      <c r="A18" s="14"/>
      <c r="B18" s="15" t="s">
        <v>24</v>
      </c>
      <c r="C18" s="15"/>
      <c r="D18" s="24">
        <f>74600</f>
        <v>74600</v>
      </c>
      <c r="E18" s="17" t="s">
        <v>29</v>
      </c>
      <c r="F18" s="17" t="s">
        <v>29</v>
      </c>
      <c r="G18" s="17" t="s">
        <v>29</v>
      </c>
      <c r="H18" s="17" t="s">
        <v>29</v>
      </c>
      <c r="I18" s="18"/>
      <c r="J18" s="15"/>
    </row>
    <row r="19" spans="1:10" x14ac:dyDescent="0.55000000000000004">
      <c r="A19" s="14"/>
      <c r="B19" s="15" t="s">
        <v>25</v>
      </c>
      <c r="C19" s="15"/>
      <c r="D19" s="25"/>
      <c r="E19" s="25"/>
      <c r="F19" s="25"/>
      <c r="G19" s="25"/>
      <c r="H19" s="25"/>
      <c r="I19" s="15"/>
      <c r="J19" s="15"/>
    </row>
    <row r="20" spans="1:10" x14ac:dyDescent="0.55000000000000004">
      <c r="A20" s="14"/>
      <c r="B20" s="15" t="s">
        <v>26</v>
      </c>
      <c r="C20" s="15"/>
      <c r="D20" s="25">
        <f>93300</f>
        <v>93300</v>
      </c>
      <c r="E20" s="17" t="s">
        <v>29</v>
      </c>
      <c r="F20" s="17" t="s">
        <v>29</v>
      </c>
      <c r="G20" s="17" t="s">
        <v>29</v>
      </c>
      <c r="H20" s="17" t="s">
        <v>29</v>
      </c>
      <c r="I20" s="18"/>
      <c r="J20" s="15"/>
    </row>
    <row r="21" spans="1:10" x14ac:dyDescent="0.55000000000000004">
      <c r="A21" s="14"/>
      <c r="B21" s="15" t="s">
        <v>27</v>
      </c>
      <c r="C21" s="15"/>
      <c r="D21" s="25"/>
      <c r="E21" s="17" t="s">
        <v>29</v>
      </c>
      <c r="F21" s="17" t="s">
        <v>29</v>
      </c>
      <c r="G21" s="17" t="s">
        <v>29</v>
      </c>
      <c r="H21" s="17" t="s">
        <v>29</v>
      </c>
      <c r="I21" s="18"/>
      <c r="J21" s="15"/>
    </row>
    <row r="22" spans="1:10" ht="22.5" customHeight="1" x14ac:dyDescent="0.55000000000000004">
      <c r="A22" s="35">
        <v>2</v>
      </c>
      <c r="B22" s="4" t="s">
        <v>38</v>
      </c>
      <c r="C22" s="6" t="s">
        <v>39</v>
      </c>
      <c r="D22" s="34">
        <f>21000</f>
        <v>21000</v>
      </c>
      <c r="E22" s="4"/>
      <c r="F22" s="4"/>
      <c r="G22" s="4"/>
      <c r="H22" s="4"/>
      <c r="I22" s="51" t="s">
        <v>65</v>
      </c>
      <c r="J22" s="56" t="s">
        <v>41</v>
      </c>
    </row>
    <row r="23" spans="1:10" x14ac:dyDescent="0.55000000000000004">
      <c r="A23" s="22"/>
      <c r="B23" s="33" t="s">
        <v>37</v>
      </c>
      <c r="C23" s="33" t="s">
        <v>40</v>
      </c>
      <c r="D23" s="33"/>
      <c r="E23" s="33"/>
      <c r="F23" s="33"/>
      <c r="G23" s="33"/>
      <c r="H23" s="33"/>
      <c r="I23" s="52" t="s">
        <v>66</v>
      </c>
      <c r="J23" s="57" t="s">
        <v>42</v>
      </c>
    </row>
    <row r="24" spans="1:10" x14ac:dyDescent="0.55000000000000004">
      <c r="A24" s="10"/>
      <c r="B24" s="5" t="s">
        <v>36</v>
      </c>
      <c r="C24" s="5"/>
      <c r="D24" s="5"/>
      <c r="E24" s="5"/>
      <c r="F24" s="5"/>
      <c r="G24" s="5"/>
      <c r="H24" s="5"/>
      <c r="I24" s="52"/>
      <c r="J24" s="57"/>
    </row>
    <row r="25" spans="1:10" x14ac:dyDescent="0.55000000000000004">
      <c r="A25" s="26" t="s">
        <v>10</v>
      </c>
      <c r="B25" s="15"/>
      <c r="C25" s="15"/>
      <c r="D25" s="27">
        <f>SUM(D10:D22)</f>
        <v>3802150</v>
      </c>
      <c r="E25" s="15"/>
      <c r="F25" s="15"/>
      <c r="G25" s="15"/>
      <c r="H25" s="15"/>
      <c r="I25" s="15"/>
      <c r="J25" s="15"/>
    </row>
    <row r="26" spans="1:10" ht="18.75" customHeight="1" x14ac:dyDescent="0.55000000000000004">
      <c r="A26" s="58" t="s">
        <v>63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18.75" customHeight="1" x14ac:dyDescent="0.55000000000000004">
      <c r="A27" s="58" t="s">
        <v>64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18" customHeight="1" x14ac:dyDescent="0.55000000000000004">
      <c r="A28" s="58" t="s">
        <v>68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20.25" customHeight="1" x14ac:dyDescent="0.55000000000000004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4.25" customHeight="1" x14ac:dyDescent="0.55000000000000004">
      <c r="A30" s="65" t="s">
        <v>0</v>
      </c>
      <c r="B30" s="65" t="s">
        <v>16</v>
      </c>
      <c r="C30" s="67" t="s">
        <v>11</v>
      </c>
      <c r="D30" s="68"/>
      <c r="E30" s="67" t="s">
        <v>12</v>
      </c>
      <c r="F30" s="68"/>
      <c r="G30" s="67" t="s">
        <v>13</v>
      </c>
      <c r="H30" s="68"/>
      <c r="I30" s="64" t="s">
        <v>14</v>
      </c>
      <c r="J30" s="62" t="s">
        <v>15</v>
      </c>
    </row>
    <row r="31" spans="1:10" ht="31.5" customHeight="1" x14ac:dyDescent="0.55000000000000004">
      <c r="A31" s="66"/>
      <c r="B31" s="66"/>
      <c r="C31" s="69"/>
      <c r="D31" s="70"/>
      <c r="E31" s="69"/>
      <c r="F31" s="70"/>
      <c r="G31" s="69"/>
      <c r="H31" s="70"/>
      <c r="I31" s="64"/>
      <c r="J31" s="63"/>
    </row>
    <row r="32" spans="1:10" ht="21" customHeight="1" x14ac:dyDescent="0.55000000000000004">
      <c r="A32" s="8">
        <v>1</v>
      </c>
      <c r="B32" s="4" t="s">
        <v>35</v>
      </c>
      <c r="C32" s="77" t="s">
        <v>32</v>
      </c>
      <c r="D32" s="77"/>
      <c r="E32" s="71"/>
      <c r="F32" s="71"/>
      <c r="G32" s="71"/>
      <c r="H32" s="71"/>
      <c r="I32" s="39"/>
      <c r="J32" s="35" t="s">
        <v>43</v>
      </c>
    </row>
    <row r="33" spans="1:10" ht="21" customHeight="1" x14ac:dyDescent="0.55000000000000004">
      <c r="A33" s="10"/>
      <c r="B33" s="5" t="s">
        <v>34</v>
      </c>
      <c r="C33" s="59" t="s">
        <v>33</v>
      </c>
      <c r="D33" s="59"/>
      <c r="E33" s="60"/>
      <c r="F33" s="60"/>
      <c r="G33" s="60"/>
      <c r="H33" s="60"/>
      <c r="I33" s="41"/>
      <c r="J33" s="41"/>
    </row>
    <row r="34" spans="1:10" x14ac:dyDescent="0.55000000000000004">
      <c r="A34" s="14"/>
      <c r="B34" s="15" t="s">
        <v>17</v>
      </c>
      <c r="C34" s="83"/>
      <c r="D34" s="83"/>
      <c r="E34" s="74">
        <v>1458870</v>
      </c>
      <c r="F34" s="75"/>
      <c r="G34" s="80">
        <v>1073640</v>
      </c>
      <c r="H34" s="80"/>
      <c r="I34" s="42">
        <f>G34*100/E34</f>
        <v>73.593945999300828</v>
      </c>
      <c r="J34" s="32"/>
    </row>
    <row r="35" spans="1:10" x14ac:dyDescent="0.55000000000000004">
      <c r="A35" s="14"/>
      <c r="B35" s="15" t="s">
        <v>18</v>
      </c>
      <c r="C35" s="83"/>
      <c r="D35" s="83"/>
      <c r="E35" s="74">
        <v>129600</v>
      </c>
      <c r="F35" s="75"/>
      <c r="G35" s="80">
        <v>129600</v>
      </c>
      <c r="H35" s="80"/>
      <c r="I35" s="42">
        <f t="shared" ref="I35:I43" si="0">G35*100/E35</f>
        <v>100</v>
      </c>
      <c r="J35" s="28"/>
    </row>
    <row r="36" spans="1:10" x14ac:dyDescent="0.55000000000000004">
      <c r="A36" s="14"/>
      <c r="B36" s="15" t="s">
        <v>19</v>
      </c>
      <c r="C36" s="72"/>
      <c r="D36" s="73"/>
      <c r="E36" s="74">
        <v>32500</v>
      </c>
      <c r="F36" s="75"/>
      <c r="G36" s="74">
        <v>0</v>
      </c>
      <c r="H36" s="75"/>
      <c r="I36" s="42">
        <f t="shared" si="0"/>
        <v>0</v>
      </c>
      <c r="J36" s="28"/>
    </row>
    <row r="37" spans="1:10" x14ac:dyDescent="0.55000000000000004">
      <c r="A37" s="14"/>
      <c r="B37" s="15" t="s">
        <v>20</v>
      </c>
      <c r="C37" s="72"/>
      <c r="D37" s="73"/>
      <c r="E37" s="74">
        <v>71800</v>
      </c>
      <c r="F37" s="75"/>
      <c r="G37" s="74">
        <v>14280</v>
      </c>
      <c r="H37" s="75"/>
      <c r="I37" s="42">
        <f t="shared" si="0"/>
        <v>19.888579387186631</v>
      </c>
      <c r="J37" s="28"/>
    </row>
    <row r="38" spans="1:10" x14ac:dyDescent="0.55000000000000004">
      <c r="A38" s="14"/>
      <c r="B38" s="15" t="s">
        <v>21</v>
      </c>
      <c r="C38" s="72"/>
      <c r="D38" s="73"/>
      <c r="E38" s="74">
        <v>12600</v>
      </c>
      <c r="F38" s="75"/>
      <c r="G38" s="74">
        <v>12600</v>
      </c>
      <c r="H38" s="75"/>
      <c r="I38" s="42">
        <f t="shared" si="0"/>
        <v>100</v>
      </c>
      <c r="J38" s="28"/>
    </row>
    <row r="39" spans="1:10" ht="20.25" customHeight="1" x14ac:dyDescent="0.55000000000000004">
      <c r="A39" s="29"/>
      <c r="B39" s="30" t="s">
        <v>28</v>
      </c>
      <c r="C39" s="84"/>
      <c r="D39" s="85"/>
      <c r="E39" s="81">
        <v>1898880</v>
      </c>
      <c r="F39" s="82"/>
      <c r="G39" s="74">
        <v>899400</v>
      </c>
      <c r="H39" s="75"/>
      <c r="I39" s="42">
        <f t="shared" si="0"/>
        <v>47.364762386248735</v>
      </c>
      <c r="J39" s="28"/>
    </row>
    <row r="40" spans="1:10" x14ac:dyDescent="0.55000000000000004">
      <c r="A40" s="14"/>
      <c r="B40" s="15" t="s">
        <v>23</v>
      </c>
      <c r="C40" s="72"/>
      <c r="D40" s="73"/>
      <c r="E40" s="74">
        <v>9000</v>
      </c>
      <c r="F40" s="75"/>
      <c r="G40" s="74">
        <v>0</v>
      </c>
      <c r="H40" s="75"/>
      <c r="I40" s="42">
        <f t="shared" si="0"/>
        <v>0</v>
      </c>
      <c r="J40" s="28"/>
    </row>
    <row r="41" spans="1:10" x14ac:dyDescent="0.55000000000000004">
      <c r="A41" s="14"/>
      <c r="B41" s="15" t="s">
        <v>24</v>
      </c>
      <c r="C41" s="72"/>
      <c r="D41" s="73"/>
      <c r="E41" s="74">
        <v>74600</v>
      </c>
      <c r="F41" s="75"/>
      <c r="G41" s="74">
        <v>0</v>
      </c>
      <c r="H41" s="75"/>
      <c r="I41" s="42">
        <f t="shared" si="0"/>
        <v>0</v>
      </c>
      <c r="J41" s="28"/>
    </row>
    <row r="42" spans="1:10" x14ac:dyDescent="0.55000000000000004">
      <c r="A42" s="14"/>
      <c r="B42" s="15" t="s">
        <v>25</v>
      </c>
      <c r="C42" s="83"/>
      <c r="D42" s="83"/>
      <c r="E42" s="74"/>
      <c r="F42" s="75"/>
      <c r="G42" s="80"/>
      <c r="H42" s="80"/>
      <c r="I42" s="42"/>
      <c r="J42" s="28"/>
    </row>
    <row r="43" spans="1:10" x14ac:dyDescent="0.55000000000000004">
      <c r="A43" s="14"/>
      <c r="B43" s="15" t="s">
        <v>26</v>
      </c>
      <c r="C43" s="72"/>
      <c r="D43" s="73"/>
      <c r="E43" s="74">
        <v>93300</v>
      </c>
      <c r="F43" s="75"/>
      <c r="G43" s="74">
        <v>93300</v>
      </c>
      <c r="H43" s="75"/>
      <c r="I43" s="42">
        <f t="shared" si="0"/>
        <v>100</v>
      </c>
      <c r="J43" s="15"/>
    </row>
    <row r="44" spans="1:10" x14ac:dyDescent="0.55000000000000004">
      <c r="A44" s="14"/>
      <c r="B44" s="15" t="s">
        <v>27</v>
      </c>
      <c r="C44" s="31"/>
      <c r="D44" s="32"/>
      <c r="E44" s="72"/>
      <c r="F44" s="73"/>
      <c r="G44" s="74"/>
      <c r="H44" s="75"/>
      <c r="I44" s="15"/>
      <c r="J44" s="15"/>
    </row>
    <row r="45" spans="1:10" ht="21" customHeight="1" x14ac:dyDescent="0.55000000000000004">
      <c r="A45" s="35">
        <v>2</v>
      </c>
      <c r="B45" s="4" t="s">
        <v>38</v>
      </c>
      <c r="C45" s="77" t="s">
        <v>41</v>
      </c>
      <c r="D45" s="77"/>
      <c r="E45" s="45"/>
      <c r="F45" s="46"/>
      <c r="G45" s="71"/>
      <c r="H45" s="71"/>
      <c r="I45" s="39"/>
      <c r="J45" s="3"/>
    </row>
    <row r="46" spans="1:10" ht="21" customHeight="1" x14ac:dyDescent="0.55000000000000004">
      <c r="A46" s="43"/>
      <c r="B46" s="33" t="s">
        <v>37</v>
      </c>
      <c r="C46" s="79"/>
      <c r="D46" s="79"/>
      <c r="E46" s="78">
        <v>21000</v>
      </c>
      <c r="F46" s="78"/>
      <c r="G46" s="78">
        <v>21000</v>
      </c>
      <c r="H46" s="78"/>
      <c r="I46" s="47">
        <f t="shared" ref="I46:I48" si="1">G46*100/E46</f>
        <v>100</v>
      </c>
      <c r="J46" s="43" t="s">
        <v>43</v>
      </c>
    </row>
    <row r="47" spans="1:10" ht="21" customHeight="1" x14ac:dyDescent="0.55000000000000004">
      <c r="A47" s="36"/>
      <c r="B47" s="5" t="s">
        <v>36</v>
      </c>
      <c r="C47" s="59"/>
      <c r="D47" s="59"/>
      <c r="E47" s="60"/>
      <c r="F47" s="60"/>
      <c r="G47" s="60"/>
      <c r="H47" s="60"/>
      <c r="I47" s="41"/>
      <c r="J47" s="44"/>
    </row>
    <row r="48" spans="1:10" x14ac:dyDescent="0.55000000000000004">
      <c r="A48" s="26" t="s">
        <v>10</v>
      </c>
      <c r="B48" s="15"/>
      <c r="C48" s="72"/>
      <c r="D48" s="73"/>
      <c r="E48" s="76">
        <f>SUM(E34:E47)</f>
        <v>3802150</v>
      </c>
      <c r="F48" s="73"/>
      <c r="G48" s="76">
        <f>SUM(G34:G47)</f>
        <v>2243820</v>
      </c>
      <c r="H48" s="73"/>
      <c r="I48" s="42">
        <f t="shared" si="1"/>
        <v>59.014504951146066</v>
      </c>
      <c r="J48" s="15"/>
    </row>
    <row r="49" ht="14.25" customHeight="1" x14ac:dyDescent="0.55000000000000004"/>
    <row r="50" ht="14.25" customHeight="1" x14ac:dyDescent="0.55000000000000004"/>
    <row r="51" ht="14.25" customHeight="1" x14ac:dyDescent="0.55000000000000004"/>
  </sheetData>
  <mergeCells count="75">
    <mergeCell ref="C32:D32"/>
    <mergeCell ref="G34:H34"/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G6:G7"/>
    <mergeCell ref="H6:H7"/>
    <mergeCell ref="E32:F32"/>
    <mergeCell ref="G46:H46"/>
    <mergeCell ref="G42:H42"/>
    <mergeCell ref="G41:H41"/>
    <mergeCell ref="C34:D34"/>
    <mergeCell ref="C35:D35"/>
    <mergeCell ref="C42:D42"/>
    <mergeCell ref="E42:F42"/>
    <mergeCell ref="E34:F34"/>
    <mergeCell ref="E35:F35"/>
    <mergeCell ref="C41:D41"/>
    <mergeCell ref="E41:F41"/>
    <mergeCell ref="C36:D36"/>
    <mergeCell ref="C37:D37"/>
    <mergeCell ref="C38:D38"/>
    <mergeCell ref="C39:D39"/>
    <mergeCell ref="C40:D40"/>
    <mergeCell ref="G36:H36"/>
    <mergeCell ref="G37:H37"/>
    <mergeCell ref="G38:H38"/>
    <mergeCell ref="G35:H35"/>
    <mergeCell ref="E38:F38"/>
    <mergeCell ref="E39:F39"/>
    <mergeCell ref="E40:F40"/>
    <mergeCell ref="E36:F36"/>
    <mergeCell ref="E37:F37"/>
    <mergeCell ref="G39:H39"/>
    <mergeCell ref="G40:H40"/>
    <mergeCell ref="C48:D48"/>
    <mergeCell ref="E43:F43"/>
    <mergeCell ref="E48:F48"/>
    <mergeCell ref="G43:H43"/>
    <mergeCell ref="G48:H48"/>
    <mergeCell ref="C45:D45"/>
    <mergeCell ref="E46:F46"/>
    <mergeCell ref="G45:H45"/>
    <mergeCell ref="C47:D47"/>
    <mergeCell ref="E47:F47"/>
    <mergeCell ref="G47:H47"/>
    <mergeCell ref="C46:D46"/>
    <mergeCell ref="E44:F44"/>
    <mergeCell ref="G44:H44"/>
    <mergeCell ref="C43:D43"/>
    <mergeCell ref="A2:J2"/>
    <mergeCell ref="A27:J27"/>
    <mergeCell ref="C33:D33"/>
    <mergeCell ref="E33:F33"/>
    <mergeCell ref="G33:H33"/>
    <mergeCell ref="A26:J26"/>
    <mergeCell ref="A28:J28"/>
    <mergeCell ref="A29:J29"/>
    <mergeCell ref="J30:J31"/>
    <mergeCell ref="I30:I31"/>
    <mergeCell ref="A30:A31"/>
    <mergeCell ref="B30:B31"/>
    <mergeCell ref="G30:H31"/>
    <mergeCell ref="G32:H32"/>
    <mergeCell ref="E30:F31"/>
    <mergeCell ref="C30:D31"/>
  </mergeCells>
  <phoneticPr fontId="7" type="noConversion"/>
  <pageMargins left="0.70866141732283472" right="0.46" top="0.74803149606299213" bottom="0.4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2DA9-06B5-427E-92D5-35A88F9D6516}">
  <dimension ref="A1:J43"/>
  <sheetViews>
    <sheetView view="pageBreakPreview" topLeftCell="A22" zoomScale="98" zoomScaleNormal="120" zoomScaleSheetLayoutView="98" workbookViewId="0">
      <selection activeCell="A24" sqref="A24:J24"/>
    </sheetView>
  </sheetViews>
  <sheetFormatPr defaultRowHeight="23.25" x14ac:dyDescent="0.55000000000000004"/>
  <cols>
    <col min="1" max="1" width="4.25" style="7" customWidth="1"/>
    <col min="2" max="2" width="28" style="7" customWidth="1"/>
    <col min="3" max="3" width="27.875" style="7" customWidth="1"/>
    <col min="4" max="4" width="13" style="7" customWidth="1"/>
    <col min="5" max="5" width="8.75" style="7" customWidth="1"/>
    <col min="6" max="6" width="8.5" style="7" customWidth="1"/>
    <col min="7" max="7" width="7" style="7" customWidth="1"/>
    <col min="8" max="8" width="7.125" style="7" customWidth="1"/>
    <col min="9" max="9" width="12.125" style="7" customWidth="1"/>
    <col min="10" max="10" width="26.875" style="7" customWidth="1"/>
    <col min="11" max="16384" width="9" style="7"/>
  </cols>
  <sheetData>
    <row r="1" spans="1:10" ht="21" customHeight="1" x14ac:dyDescent="0.55000000000000004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" customHeight="1" x14ac:dyDescent="0.55000000000000004">
      <c r="A2" s="58" t="s">
        <v>64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0.25" customHeight="1" x14ac:dyDescent="0.55000000000000004">
      <c r="A3" s="61" t="s">
        <v>69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55000000000000004">
      <c r="A4" s="66" t="s">
        <v>0</v>
      </c>
      <c r="B4" s="87" t="s">
        <v>16</v>
      </c>
      <c r="C4" s="87" t="s">
        <v>1</v>
      </c>
      <c r="D4" s="69" t="s">
        <v>2</v>
      </c>
      <c r="E4" s="86"/>
      <c r="F4" s="86"/>
      <c r="G4" s="86"/>
      <c r="H4" s="70"/>
      <c r="I4" s="87" t="s">
        <v>8</v>
      </c>
      <c r="J4" s="87" t="s">
        <v>9</v>
      </c>
    </row>
    <row r="5" spans="1:10" x14ac:dyDescent="0.55000000000000004">
      <c r="A5" s="64"/>
      <c r="B5" s="88"/>
      <c r="C5" s="88"/>
      <c r="D5" s="64" t="s">
        <v>3</v>
      </c>
      <c r="E5" s="89" t="s">
        <v>4</v>
      </c>
      <c r="F5" s="64" t="s">
        <v>5</v>
      </c>
      <c r="G5" s="64" t="s">
        <v>6</v>
      </c>
      <c r="H5" s="64" t="s">
        <v>7</v>
      </c>
      <c r="I5" s="88"/>
      <c r="J5" s="88"/>
    </row>
    <row r="6" spans="1:10" ht="27.75" customHeight="1" x14ac:dyDescent="0.55000000000000004">
      <c r="A6" s="64"/>
      <c r="B6" s="88"/>
      <c r="C6" s="88"/>
      <c r="D6" s="64"/>
      <c r="E6" s="89"/>
      <c r="F6" s="64"/>
      <c r="G6" s="64"/>
      <c r="H6" s="64"/>
      <c r="I6" s="88"/>
      <c r="J6" s="88"/>
    </row>
    <row r="7" spans="1:10" ht="22.5" customHeight="1" x14ac:dyDescent="0.55000000000000004">
      <c r="A7" s="38">
        <v>1</v>
      </c>
      <c r="B7" s="4" t="s">
        <v>35</v>
      </c>
      <c r="C7" s="37" t="s">
        <v>30</v>
      </c>
      <c r="D7" s="48">
        <v>3781150</v>
      </c>
      <c r="E7" s="50">
        <v>0</v>
      </c>
      <c r="F7" s="50">
        <v>0</v>
      </c>
      <c r="G7" s="50">
        <v>0</v>
      </c>
      <c r="H7" s="50">
        <v>0</v>
      </c>
      <c r="I7" s="9" t="s">
        <v>67</v>
      </c>
      <c r="J7" s="4" t="s">
        <v>32</v>
      </c>
    </row>
    <row r="8" spans="1:10" x14ac:dyDescent="0.55000000000000004">
      <c r="A8" s="40"/>
      <c r="B8" s="5" t="s">
        <v>34</v>
      </c>
      <c r="C8" s="5" t="s">
        <v>31</v>
      </c>
      <c r="D8" s="5"/>
      <c r="E8" s="5"/>
      <c r="F8" s="5"/>
      <c r="G8" s="5"/>
      <c r="H8" s="5"/>
      <c r="I8" s="5"/>
      <c r="J8" s="5" t="s">
        <v>33</v>
      </c>
    </row>
    <row r="9" spans="1:10" ht="22.5" customHeight="1" x14ac:dyDescent="0.55000000000000004">
      <c r="A9" s="35">
        <v>2</v>
      </c>
      <c r="B9" s="4" t="s">
        <v>38</v>
      </c>
      <c r="C9" s="37" t="s">
        <v>39</v>
      </c>
      <c r="D9" s="34">
        <v>21000</v>
      </c>
      <c r="E9" s="50">
        <v>0</v>
      </c>
      <c r="F9" s="50">
        <v>0</v>
      </c>
      <c r="G9" s="50">
        <v>0</v>
      </c>
      <c r="H9" s="50">
        <v>0</v>
      </c>
      <c r="I9" s="55" t="s">
        <v>65</v>
      </c>
      <c r="J9" s="4" t="s">
        <v>41</v>
      </c>
    </row>
    <row r="10" spans="1:10" x14ac:dyDescent="0.55000000000000004">
      <c r="A10" s="22"/>
      <c r="B10" s="33" t="s">
        <v>37</v>
      </c>
      <c r="C10" s="33" t="s">
        <v>40</v>
      </c>
      <c r="D10" s="53"/>
      <c r="E10" s="33"/>
      <c r="F10" s="33"/>
      <c r="G10" s="33"/>
      <c r="H10" s="33"/>
      <c r="I10" s="33" t="s">
        <v>66</v>
      </c>
      <c r="J10" s="33" t="s">
        <v>42</v>
      </c>
    </row>
    <row r="11" spans="1:10" x14ac:dyDescent="0.55000000000000004">
      <c r="A11" s="40"/>
      <c r="B11" s="5" t="s">
        <v>36</v>
      </c>
      <c r="C11" s="5"/>
      <c r="D11" s="54"/>
      <c r="E11" s="5"/>
      <c r="F11" s="5"/>
      <c r="G11" s="5"/>
      <c r="H11" s="5"/>
      <c r="I11" s="5"/>
      <c r="J11" s="5"/>
    </row>
    <row r="12" spans="1:10" ht="22.5" customHeight="1" x14ac:dyDescent="0.55000000000000004">
      <c r="A12" s="35">
        <v>3</v>
      </c>
      <c r="B12" s="4" t="s">
        <v>44</v>
      </c>
      <c r="C12" s="37" t="s">
        <v>45</v>
      </c>
      <c r="D12" s="34">
        <v>174100</v>
      </c>
      <c r="E12" s="50">
        <v>0</v>
      </c>
      <c r="F12" s="50">
        <v>0</v>
      </c>
      <c r="G12" s="50">
        <v>0</v>
      </c>
      <c r="H12" s="50">
        <v>0</v>
      </c>
      <c r="I12" s="9" t="s">
        <v>67</v>
      </c>
      <c r="J12" s="4" t="s">
        <v>46</v>
      </c>
    </row>
    <row r="13" spans="1:10" x14ac:dyDescent="0.55000000000000004">
      <c r="A13" s="22"/>
      <c r="B13" s="33"/>
      <c r="C13" s="33"/>
      <c r="D13" s="53"/>
      <c r="E13" s="33"/>
      <c r="F13" s="33"/>
      <c r="G13" s="33"/>
      <c r="H13" s="33"/>
      <c r="I13" s="33"/>
      <c r="J13" s="33"/>
    </row>
    <row r="14" spans="1:10" ht="22.5" customHeight="1" x14ac:dyDescent="0.55000000000000004">
      <c r="A14" s="35">
        <v>4</v>
      </c>
      <c r="B14" s="4" t="s">
        <v>47</v>
      </c>
      <c r="C14" s="37" t="s">
        <v>50</v>
      </c>
      <c r="D14" s="34">
        <v>20000</v>
      </c>
      <c r="E14" s="50">
        <v>0</v>
      </c>
      <c r="F14" s="50">
        <v>0</v>
      </c>
      <c r="G14" s="50">
        <v>0</v>
      </c>
      <c r="H14" s="50">
        <v>0</v>
      </c>
      <c r="I14" s="9" t="s">
        <v>67</v>
      </c>
      <c r="J14" s="4" t="s">
        <v>55</v>
      </c>
    </row>
    <row r="15" spans="1:10" x14ac:dyDescent="0.55000000000000004">
      <c r="A15" s="22"/>
      <c r="B15" s="33" t="s">
        <v>48</v>
      </c>
      <c r="C15" s="33" t="s">
        <v>51</v>
      </c>
      <c r="D15" s="53"/>
      <c r="E15" s="33"/>
      <c r="F15" s="33"/>
      <c r="G15" s="33"/>
      <c r="H15" s="33"/>
      <c r="I15" s="33"/>
      <c r="J15" s="33" t="s">
        <v>54</v>
      </c>
    </row>
    <row r="16" spans="1:10" x14ac:dyDescent="0.55000000000000004">
      <c r="A16" s="40"/>
      <c r="B16" s="5" t="s">
        <v>49</v>
      </c>
      <c r="C16" s="5"/>
      <c r="D16" s="54"/>
      <c r="E16" s="5"/>
      <c r="F16" s="5"/>
      <c r="G16" s="5"/>
      <c r="H16" s="5"/>
      <c r="I16" s="5"/>
      <c r="J16" s="5"/>
    </row>
    <row r="17" spans="1:10" ht="22.5" customHeight="1" x14ac:dyDescent="0.55000000000000004">
      <c r="A17" s="35">
        <v>5</v>
      </c>
      <c r="B17" s="4" t="s">
        <v>52</v>
      </c>
      <c r="C17" s="37" t="s">
        <v>57</v>
      </c>
      <c r="D17" s="34">
        <v>38000</v>
      </c>
      <c r="E17" s="50">
        <v>0</v>
      </c>
      <c r="F17" s="50">
        <v>0</v>
      </c>
      <c r="G17" s="50">
        <v>0</v>
      </c>
      <c r="H17" s="50">
        <v>0</v>
      </c>
      <c r="I17" s="9" t="s">
        <v>67</v>
      </c>
      <c r="J17" s="4" t="s">
        <v>58</v>
      </c>
    </row>
    <row r="18" spans="1:10" x14ac:dyDescent="0.55000000000000004">
      <c r="A18" s="22"/>
      <c r="B18" s="33" t="s">
        <v>53</v>
      </c>
      <c r="C18" s="33" t="s">
        <v>56</v>
      </c>
      <c r="D18" s="33"/>
      <c r="E18" s="33"/>
      <c r="F18" s="33"/>
      <c r="G18" s="33"/>
      <c r="H18" s="33"/>
      <c r="I18" s="33"/>
      <c r="J18" s="33" t="s">
        <v>59</v>
      </c>
    </row>
    <row r="19" spans="1:10" x14ac:dyDescent="0.55000000000000004">
      <c r="A19" s="40"/>
      <c r="B19" s="5" t="s">
        <v>54</v>
      </c>
      <c r="C19" s="5"/>
      <c r="D19" s="5"/>
      <c r="E19" s="5"/>
      <c r="F19" s="5"/>
      <c r="G19" s="5"/>
      <c r="H19" s="5"/>
      <c r="I19" s="5"/>
      <c r="J19" s="5" t="s">
        <v>60</v>
      </c>
    </row>
    <row r="20" spans="1:10" x14ac:dyDescent="0.55000000000000004">
      <c r="A20" s="26" t="s">
        <v>10</v>
      </c>
      <c r="B20" s="15"/>
      <c r="C20" s="15"/>
      <c r="D20" s="27">
        <f>SUM(D7:D19)</f>
        <v>4034250</v>
      </c>
      <c r="E20" s="15"/>
      <c r="F20" s="15"/>
      <c r="G20" s="15"/>
      <c r="H20" s="15"/>
      <c r="I20" s="15"/>
      <c r="J20" s="15"/>
    </row>
    <row r="21" spans="1:10" x14ac:dyDescent="0.55000000000000004">
      <c r="A21" s="58"/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8.75" customHeight="1" x14ac:dyDescent="0.55000000000000004">
      <c r="A22" s="58" t="s">
        <v>63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8" customHeight="1" x14ac:dyDescent="0.55000000000000004">
      <c r="A23" s="58" t="s">
        <v>64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0.25" customHeight="1" x14ac:dyDescent="0.55000000000000004">
      <c r="A24" s="58" t="s">
        <v>68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14.25" customHeight="1" x14ac:dyDescent="0.55000000000000004">
      <c r="A25" s="65" t="s">
        <v>0</v>
      </c>
      <c r="B25" s="65" t="s">
        <v>16</v>
      </c>
      <c r="C25" s="67" t="s">
        <v>11</v>
      </c>
      <c r="D25" s="68"/>
      <c r="E25" s="67" t="s">
        <v>12</v>
      </c>
      <c r="F25" s="68"/>
      <c r="G25" s="67" t="s">
        <v>13</v>
      </c>
      <c r="H25" s="68"/>
      <c r="I25" s="64" t="s">
        <v>14</v>
      </c>
      <c r="J25" s="62" t="s">
        <v>15</v>
      </c>
    </row>
    <row r="26" spans="1:10" ht="31.5" customHeight="1" x14ac:dyDescent="0.55000000000000004">
      <c r="A26" s="66"/>
      <c r="B26" s="66"/>
      <c r="C26" s="69"/>
      <c r="D26" s="70"/>
      <c r="E26" s="69"/>
      <c r="F26" s="70"/>
      <c r="G26" s="69"/>
      <c r="H26" s="70"/>
      <c r="I26" s="64"/>
      <c r="J26" s="63"/>
    </row>
    <row r="27" spans="1:10" ht="21" customHeight="1" x14ac:dyDescent="0.55000000000000004">
      <c r="A27" s="38">
        <v>1</v>
      </c>
      <c r="B27" s="4" t="s">
        <v>35</v>
      </c>
      <c r="C27" s="77" t="s">
        <v>32</v>
      </c>
      <c r="D27" s="77"/>
      <c r="E27" s="90">
        <v>3781150</v>
      </c>
      <c r="F27" s="90"/>
      <c r="G27" s="90">
        <v>2222820</v>
      </c>
      <c r="H27" s="90"/>
      <c r="I27" s="47">
        <f>G27*100/E27</f>
        <v>58.786877008317575</v>
      </c>
      <c r="J27" s="35" t="s">
        <v>43</v>
      </c>
    </row>
    <row r="28" spans="1:10" ht="21" customHeight="1" x14ac:dyDescent="0.55000000000000004">
      <c r="A28" s="40"/>
      <c r="B28" s="5" t="s">
        <v>34</v>
      </c>
      <c r="C28" s="59" t="s">
        <v>33</v>
      </c>
      <c r="D28" s="59"/>
      <c r="E28" s="60"/>
      <c r="F28" s="60"/>
      <c r="G28" s="60"/>
      <c r="H28" s="60"/>
      <c r="I28" s="41"/>
      <c r="J28" s="41"/>
    </row>
    <row r="29" spans="1:10" ht="21" customHeight="1" x14ac:dyDescent="0.55000000000000004">
      <c r="A29" s="35">
        <v>2</v>
      </c>
      <c r="B29" s="4" t="s">
        <v>38</v>
      </c>
      <c r="C29" s="77" t="s">
        <v>41</v>
      </c>
      <c r="D29" s="77"/>
      <c r="E29" s="78"/>
      <c r="F29" s="78"/>
      <c r="G29" s="71"/>
      <c r="H29" s="71"/>
      <c r="I29" s="39"/>
      <c r="J29" s="3"/>
    </row>
    <row r="30" spans="1:10" ht="21" customHeight="1" x14ac:dyDescent="0.55000000000000004">
      <c r="A30" s="43"/>
      <c r="B30" s="33" t="s">
        <v>37</v>
      </c>
      <c r="C30" s="79"/>
      <c r="D30" s="79"/>
      <c r="E30" s="78">
        <v>21000</v>
      </c>
      <c r="F30" s="78"/>
      <c r="G30" s="78">
        <v>21000</v>
      </c>
      <c r="H30" s="78"/>
      <c r="I30" s="47">
        <f>G30*100/E30</f>
        <v>100</v>
      </c>
      <c r="J30" s="43" t="s">
        <v>43</v>
      </c>
    </row>
    <row r="31" spans="1:10" ht="21" customHeight="1" x14ac:dyDescent="0.55000000000000004">
      <c r="A31" s="36"/>
      <c r="B31" s="5" t="s">
        <v>36</v>
      </c>
      <c r="C31" s="59"/>
      <c r="D31" s="59"/>
      <c r="E31" s="60"/>
      <c r="F31" s="60"/>
      <c r="G31" s="60"/>
      <c r="H31" s="60"/>
      <c r="I31" s="41"/>
      <c r="J31" s="44"/>
    </row>
    <row r="32" spans="1:10" ht="21" customHeight="1" x14ac:dyDescent="0.55000000000000004">
      <c r="A32" s="35">
        <v>3</v>
      </c>
      <c r="B32" s="4" t="s">
        <v>44</v>
      </c>
      <c r="C32" s="77" t="s">
        <v>46</v>
      </c>
      <c r="D32" s="77"/>
      <c r="E32" s="78">
        <v>174100</v>
      </c>
      <c r="F32" s="78"/>
      <c r="G32" s="90">
        <v>0</v>
      </c>
      <c r="H32" s="90"/>
      <c r="I32" s="47">
        <f>G32*100/E32</f>
        <v>0</v>
      </c>
      <c r="J32" s="3"/>
    </row>
    <row r="33" spans="1:10" ht="21" customHeight="1" x14ac:dyDescent="0.55000000000000004">
      <c r="A33" s="43"/>
      <c r="B33" s="33"/>
      <c r="C33" s="79"/>
      <c r="D33" s="79"/>
      <c r="E33" s="91"/>
      <c r="F33" s="91"/>
      <c r="G33" s="78"/>
      <c r="H33" s="78"/>
      <c r="I33" s="49"/>
      <c r="J33" s="43" t="s">
        <v>43</v>
      </c>
    </row>
    <row r="34" spans="1:10" ht="21" customHeight="1" x14ac:dyDescent="0.55000000000000004">
      <c r="A34" s="35">
        <v>4</v>
      </c>
      <c r="B34" s="4" t="s">
        <v>47</v>
      </c>
      <c r="C34" s="77" t="s">
        <v>55</v>
      </c>
      <c r="D34" s="77"/>
      <c r="E34" s="78">
        <v>20000</v>
      </c>
      <c r="F34" s="78"/>
      <c r="G34" s="90">
        <v>5000</v>
      </c>
      <c r="H34" s="90"/>
      <c r="I34" s="47">
        <f>G34*100/E34</f>
        <v>25</v>
      </c>
      <c r="J34" s="3"/>
    </row>
    <row r="35" spans="1:10" ht="21" customHeight="1" x14ac:dyDescent="0.55000000000000004">
      <c r="A35" s="43"/>
      <c r="B35" s="33" t="s">
        <v>48</v>
      </c>
      <c r="C35" s="79" t="s">
        <v>54</v>
      </c>
      <c r="D35" s="79"/>
      <c r="E35" s="78"/>
      <c r="F35" s="78"/>
      <c r="G35" s="78"/>
      <c r="H35" s="78"/>
      <c r="I35" s="47"/>
      <c r="J35" s="43" t="s">
        <v>43</v>
      </c>
    </row>
    <row r="36" spans="1:10" ht="21" customHeight="1" x14ac:dyDescent="0.55000000000000004">
      <c r="A36" s="36"/>
      <c r="B36" s="5" t="s">
        <v>49</v>
      </c>
      <c r="C36" s="59"/>
      <c r="D36" s="59"/>
      <c r="E36" s="60"/>
      <c r="F36" s="60"/>
      <c r="G36" s="60"/>
      <c r="H36" s="60"/>
      <c r="I36" s="41"/>
      <c r="J36" s="44"/>
    </row>
    <row r="37" spans="1:10" ht="21" customHeight="1" x14ac:dyDescent="0.55000000000000004">
      <c r="A37" s="35">
        <v>5</v>
      </c>
      <c r="B37" s="4" t="s">
        <v>52</v>
      </c>
      <c r="C37" s="77" t="s">
        <v>58</v>
      </c>
      <c r="D37" s="77"/>
      <c r="E37" s="78">
        <v>38000</v>
      </c>
      <c r="F37" s="78"/>
      <c r="G37" s="90">
        <v>9500</v>
      </c>
      <c r="H37" s="90"/>
      <c r="I37" s="47">
        <f>G37*100/E37</f>
        <v>25</v>
      </c>
      <c r="J37" s="3"/>
    </row>
    <row r="38" spans="1:10" ht="21" customHeight="1" x14ac:dyDescent="0.55000000000000004">
      <c r="A38" s="43"/>
      <c r="B38" s="33" t="s">
        <v>53</v>
      </c>
      <c r="C38" s="79" t="s">
        <v>59</v>
      </c>
      <c r="D38" s="79"/>
      <c r="E38" s="78"/>
      <c r="F38" s="78"/>
      <c r="G38" s="78"/>
      <c r="H38" s="78"/>
      <c r="I38" s="47"/>
      <c r="J38" s="43" t="s">
        <v>43</v>
      </c>
    </row>
    <row r="39" spans="1:10" ht="21" customHeight="1" x14ac:dyDescent="0.55000000000000004">
      <c r="A39" s="36"/>
      <c r="B39" s="5" t="s">
        <v>54</v>
      </c>
      <c r="C39" s="59" t="s">
        <v>60</v>
      </c>
      <c r="D39" s="59"/>
      <c r="E39" s="60"/>
      <c r="F39" s="60"/>
      <c r="G39" s="60"/>
      <c r="H39" s="60"/>
      <c r="I39" s="41"/>
      <c r="J39" s="44"/>
    </row>
    <row r="40" spans="1:10" x14ac:dyDescent="0.55000000000000004">
      <c r="A40" s="26" t="s">
        <v>10</v>
      </c>
      <c r="B40" s="15"/>
      <c r="C40" s="72"/>
      <c r="D40" s="73"/>
      <c r="E40" s="76">
        <f>SUM(E27:E39)</f>
        <v>4034250</v>
      </c>
      <c r="F40" s="73"/>
      <c r="G40" s="76">
        <f>SUM(G27:G39)</f>
        <v>2258320</v>
      </c>
      <c r="H40" s="73"/>
      <c r="I40" s="42">
        <f>G40*100/E40</f>
        <v>55.978682530829772</v>
      </c>
      <c r="J40" s="15"/>
    </row>
    <row r="41" spans="1:10" ht="14.25" customHeight="1" x14ac:dyDescent="0.55000000000000004"/>
    <row r="42" spans="1:10" ht="14.25" customHeight="1" x14ac:dyDescent="0.55000000000000004"/>
    <row r="43" spans="1:10" ht="14.25" customHeight="1" x14ac:dyDescent="0.55000000000000004"/>
  </sheetData>
  <mergeCells count="67">
    <mergeCell ref="E37:F37"/>
    <mergeCell ref="C31:D31"/>
    <mergeCell ref="E31:F31"/>
    <mergeCell ref="G31:H31"/>
    <mergeCell ref="C40:D40"/>
    <mergeCell ref="E40:F40"/>
    <mergeCell ref="G40:H40"/>
    <mergeCell ref="C37:D37"/>
    <mergeCell ref="G37:H37"/>
    <mergeCell ref="C38:D38"/>
    <mergeCell ref="C39:D39"/>
    <mergeCell ref="E38:F38"/>
    <mergeCell ref="G38:H38"/>
    <mergeCell ref="E39:F39"/>
    <mergeCell ref="G39:H39"/>
    <mergeCell ref="E34:F34"/>
    <mergeCell ref="C29:D29"/>
    <mergeCell ref="G29:H29"/>
    <mergeCell ref="C30:D30"/>
    <mergeCell ref="E29:F29"/>
    <mergeCell ref="G30:H30"/>
    <mergeCell ref="E30:F30"/>
    <mergeCell ref="C36:D36"/>
    <mergeCell ref="E36:F36"/>
    <mergeCell ref="G36:H36"/>
    <mergeCell ref="C34:D34"/>
    <mergeCell ref="G34:H34"/>
    <mergeCell ref="C35:D35"/>
    <mergeCell ref="E35:F35"/>
    <mergeCell ref="G35:H35"/>
    <mergeCell ref="C33:D33"/>
    <mergeCell ref="E33:F33"/>
    <mergeCell ref="G33:H33"/>
    <mergeCell ref="C32:D32"/>
    <mergeCell ref="E32:F32"/>
    <mergeCell ref="G32:H32"/>
    <mergeCell ref="C27:D27"/>
    <mergeCell ref="E27:F27"/>
    <mergeCell ref="G27:H27"/>
    <mergeCell ref="C28:D28"/>
    <mergeCell ref="E28:F28"/>
    <mergeCell ref="G28:H28"/>
    <mergeCell ref="A23:J23"/>
    <mergeCell ref="A24:J24"/>
    <mergeCell ref="A25:A26"/>
    <mergeCell ref="B25:B26"/>
    <mergeCell ref="C25:D26"/>
    <mergeCell ref="E25:F26"/>
    <mergeCell ref="G25:H26"/>
    <mergeCell ref="I25:I26"/>
    <mergeCell ref="J25:J26"/>
    <mergeCell ref="A22:J22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1:J21"/>
  </mergeCells>
  <phoneticPr fontId="7" type="noConversion"/>
  <pageMargins left="0.59" right="0.3" top="0.74803149606299213" bottom="0.74803149606299213" header="0.31496062992125984" footer="0.31496062992125984"/>
  <pageSetup paperSize="9" scale="90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แผน+ผล</vt:lpstr>
      <vt:lpstr>ผลการใช้</vt:lpstr>
      <vt:lpstr>ผลการใช้!Print_Area</vt:lpstr>
      <vt:lpstr>'แผน+ผล'!Print_Area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NCC</cp:lastModifiedBy>
  <cp:lastPrinted>2026-02-03T04:13:44Z</cp:lastPrinted>
  <dcterms:created xsi:type="dcterms:W3CDTF">2024-01-10T07:59:11Z</dcterms:created>
  <dcterms:modified xsi:type="dcterms:W3CDTF">2026-02-03T04:38:32Z</dcterms:modified>
</cp:coreProperties>
</file>